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Приложение 2 V2" sheetId="2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4" i="2"/>
  <c r="G33"/>
  <c r="F33"/>
  <c r="D32"/>
  <c r="F32" s="1"/>
  <c r="G31"/>
  <c r="F31"/>
  <c r="G30"/>
  <c r="F30"/>
  <c r="G29"/>
  <c r="F29"/>
  <c r="G28"/>
  <c r="E28"/>
  <c r="D28"/>
  <c r="G27"/>
  <c r="F27"/>
  <c r="G26"/>
  <c r="F26"/>
  <c r="E25"/>
  <c r="D25"/>
  <c r="F24"/>
  <c r="F23"/>
  <c r="E22"/>
  <c r="E21" s="1"/>
  <c r="D22"/>
  <c r="D21" s="1"/>
  <c r="G20"/>
  <c r="F20"/>
  <c r="G17"/>
  <c r="F17"/>
  <c r="G13"/>
  <c r="F13"/>
  <c r="G12"/>
  <c r="F12"/>
  <c r="E11"/>
  <c r="E16" s="1"/>
  <c r="D11"/>
  <c r="G11" s="1"/>
  <c r="G10"/>
  <c r="F10"/>
  <c r="G9"/>
  <c r="F9"/>
  <c r="E8"/>
  <c r="E15" s="1"/>
  <c r="D8"/>
  <c r="F8" l="1"/>
  <c r="F28"/>
  <c r="D16"/>
  <c r="F16" s="1"/>
  <c r="F22"/>
  <c r="F25"/>
  <c r="G32"/>
  <c r="F11"/>
  <c r="F21"/>
  <c r="D15"/>
  <c r="G8"/>
  <c r="G16"/>
  <c r="G21"/>
  <c r="G25"/>
  <c r="E7"/>
  <c r="D7"/>
  <c r="G15" l="1"/>
  <c r="F15"/>
  <c r="E19"/>
  <c r="E18"/>
  <c r="E14"/>
  <c r="D19"/>
  <c r="D18"/>
  <c r="F7"/>
  <c r="G7"/>
  <c r="D14"/>
  <c r="F19" l="1"/>
  <c r="G19"/>
  <c r="F14"/>
  <c r="G14"/>
  <c r="G18"/>
  <c r="F18"/>
</calcChain>
</file>

<file path=xl/sharedStrings.xml><?xml version="1.0" encoding="utf-8"?>
<sst xmlns="http://schemas.openxmlformats.org/spreadsheetml/2006/main" count="94" uniqueCount="63">
  <si>
    <t>Приложение № 2
к письму департамента от
__________№_____________</t>
  </si>
  <si>
    <t xml:space="preserve">  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</si>
  <si>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</si>
  <si>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</si>
  <si>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</si>
  <si>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</si>
  <si>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</si>
  <si>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</si>
  <si>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</si>
  <si>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</si>
  <si>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</si>
  <si>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</si>
  <si>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</si>
  <si>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</si>
  <si>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</si>
  <si>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</si>
  <si>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</si>
  <si>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</si>
  <si>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</si>
  <si>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</si>
  <si>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</si>
  <si>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</si>
  <si>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</si>
  <si>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</si>
  <si>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</si>
  <si>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</si>
  <si>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</si>
  <si>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</si>
  <si>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</si>
  <si>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</si>
  <si>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</si>
  <si>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</si>
  <si>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</si>
  <si>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</si>
  <si>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</si>
  <si>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</si>
  <si>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</si>
  <si>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</si>
  <si>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</si>
  <si>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</si>
  <si>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</si>
  <si>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</si>
  <si>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</si>
  <si>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</si>
  <si>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</si>
  <si>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</si>
  <si>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</si>
  <si>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</si>
  <si>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</si>
  <si>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</si>
  <si>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</si>
  <si>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</si>
  <si>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</si>
  <si>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</si>
  <si>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</si>
  <si>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</si>
  <si>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</si>
  <si>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</si>
  <si>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</si>
  <si>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</si>
  <si>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</si>
  <si>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</si>
  <si>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Белореченском районе  по итогам 4 квартала 2025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</si>
</sst>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top" wrapText="1"/>
    </xf>
  </cellStyleXfs>
  <cellXfs count="57">
    <xf numFmtId="0" fontId="0" fillId="0" borderId="0" xfId="0">
      <alignment vertical="top" wrapText="1"/>
    </xf>
    <xf numFmtId="0" fontId="0" fillId="0" borderId="0" xfId="0" applyAlignment="1" applyProtection="1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7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0" fontId="7" fillId="0" borderId="1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 indent="4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8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4"/>
    </xf>
    <xf numFmtId="165" fontId="10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4"/>
    </xf>
    <xf numFmtId="0" fontId="4" fillId="0" borderId="1" xfId="0" applyFont="1" applyBorder="1" applyAlignment="1" applyProtection="1">
      <alignment horizontal="left" wrapText="1" indent="8"/>
    </xf>
    <xf numFmtId="3" fontId="10" fillId="0" borderId="0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" fontId="5" fillId="0" borderId="0" xfId="0" applyNumberFormat="1" applyFont="1" applyAlignment="1" applyProtection="1">
      <alignment horizontal="left" vertical="top"/>
    </xf>
    <xf numFmtId="1" fontId="11" fillId="0" borderId="0" xfId="0" applyNumberFormat="1" applyFont="1" applyAlignment="1" applyProtection="1">
      <alignment horizontal="center" vertical="center"/>
    </xf>
    <xf numFmtId="1" fontId="12" fillId="0" borderId="1" xfId="0" applyNumberFormat="1" applyFont="1" applyBorder="1" applyAlignment="1" applyProtection="1">
      <alignment vertical="top" wrapText="1"/>
    </xf>
    <xf numFmtId="0" fontId="13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zoomScaleNormal="100" workbookViewId="0">
      <selection activeCell="F32" sqref="F32"/>
    </sheetView>
  </sheetViews>
  <sheetFormatPr defaultColWidth="16.28515625" defaultRowHeight="12"/>
  <cols>
    <col min="1" max="1" width="8" style="1" customWidth="1" collapsed="1"/>
    <col min="2" max="2" width="73.140625" style="1" customWidth="1" collapsed="1"/>
    <col min="3" max="3" width="10.7109375" style="1" customWidth="1" collapsed="1"/>
    <col min="4" max="5" width="22.42578125" style="1" customWidth="1" collapsed="1"/>
    <col min="6" max="6" width="20.85546875" style="1" customWidth="1" collapsed="1"/>
    <col min="7" max="7" width="17.85546875" style="1" customWidth="1" collapsed="1"/>
  </cols>
  <sheetData>
    <row r="1" spans="1:7" ht="45.75" customHeight="1">
      <c r="B1" s="2"/>
      <c r="C1" s="3"/>
      <c r="D1" s="2"/>
      <c r="E1" s="53" t="s">
        <v>0</v>
      </c>
      <c r="F1" s="53"/>
      <c r="G1" s="4"/>
    </row>
    <row r="2" spans="1:7">
      <c r="B2" s="2"/>
      <c r="C2" s="2"/>
      <c r="D2" s="2"/>
      <c r="E2" s="2"/>
      <c r="F2" s="5" t="s">
        <v>1</v>
      </c>
      <c r="G2" s="5" t="s">
        <v>1</v>
      </c>
    </row>
    <row r="3" spans="1:7" ht="15.75">
      <c r="B3" s="54"/>
      <c r="C3" s="54"/>
      <c r="D3" s="54"/>
      <c r="E3" s="54"/>
      <c r="F3" s="54"/>
      <c r="G3" s="6"/>
    </row>
    <row r="4" spans="1:7" ht="45.75" customHeight="1">
      <c r="B4" s="55" t="s">
        <v>62</v>
      </c>
      <c r="C4" s="55"/>
      <c r="D4" s="55"/>
      <c r="E4" s="55"/>
      <c r="F4" s="55"/>
      <c r="G4" s="7"/>
    </row>
    <row r="5" spans="1:7" ht="15" customHeight="1">
      <c r="B5" s="56"/>
      <c r="C5" s="56"/>
      <c r="D5" s="56"/>
      <c r="E5" s="56"/>
      <c r="F5" s="56"/>
      <c r="G5" s="8"/>
    </row>
    <row r="6" spans="1:7" ht="47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</row>
    <row r="7" spans="1:7" ht="18.75">
      <c r="A7" s="10">
        <v>1</v>
      </c>
      <c r="B7" s="11" t="s">
        <v>9</v>
      </c>
      <c r="C7" s="9" t="s">
        <v>10</v>
      </c>
      <c r="D7" s="12">
        <f>D8+D11</f>
        <v>4612</v>
      </c>
      <c r="E7" s="12">
        <f>E8+E11</f>
        <v>4329</v>
      </c>
      <c r="F7" s="13">
        <f t="shared" ref="F7:F34" si="0">D7-E7</f>
        <v>283</v>
      </c>
      <c r="G7" s="14">
        <f t="shared" ref="G7:G33" si="1">D7/E7-1</f>
        <v>6.5373065373065309E-2</v>
      </c>
    </row>
    <row r="8" spans="1:7" ht="19.5">
      <c r="A8" s="10" t="s">
        <v>11</v>
      </c>
      <c r="B8" s="15" t="s">
        <v>12</v>
      </c>
      <c r="C8" s="16" t="s">
        <v>10</v>
      </c>
      <c r="D8" s="17">
        <f>D9+D10</f>
        <v>8</v>
      </c>
      <c r="E8" s="17">
        <f>E9+E10</f>
        <v>8</v>
      </c>
      <c r="F8" s="13">
        <f t="shared" si="0"/>
        <v>0</v>
      </c>
      <c r="G8" s="14">
        <f t="shared" si="1"/>
        <v>0</v>
      </c>
    </row>
    <row r="9" spans="1:7" ht="18.75">
      <c r="A9" s="10" t="s">
        <v>13</v>
      </c>
      <c r="B9" s="18" t="s">
        <v>14</v>
      </c>
      <c r="C9" s="19" t="s">
        <v>10</v>
      </c>
      <c r="D9" s="20">
        <v>7</v>
      </c>
      <c r="E9" s="20">
        <v>7</v>
      </c>
      <c r="F9" s="13">
        <f t="shared" si="0"/>
        <v>0</v>
      </c>
      <c r="G9" s="14">
        <f t="shared" si="1"/>
        <v>0</v>
      </c>
    </row>
    <row r="10" spans="1:7" ht="18.75">
      <c r="A10" s="10" t="s">
        <v>15</v>
      </c>
      <c r="B10" s="18" t="s">
        <v>16</v>
      </c>
      <c r="C10" s="19" t="s">
        <v>10</v>
      </c>
      <c r="D10" s="20">
        <v>1</v>
      </c>
      <c r="E10" s="20">
        <v>1</v>
      </c>
      <c r="F10" s="13">
        <f t="shared" si="0"/>
        <v>0</v>
      </c>
      <c r="G10" s="14">
        <f t="shared" si="1"/>
        <v>0</v>
      </c>
    </row>
    <row r="11" spans="1:7" ht="17.45" customHeight="1">
      <c r="A11" s="10" t="s">
        <v>17</v>
      </c>
      <c r="B11" s="15" t="s">
        <v>18</v>
      </c>
      <c r="C11" s="16" t="s">
        <v>10</v>
      </c>
      <c r="D11" s="21">
        <f>D12+D13</f>
        <v>4604</v>
      </c>
      <c r="E11" s="21">
        <f>E12+E13</f>
        <v>4321</v>
      </c>
      <c r="F11" s="13">
        <f t="shared" si="0"/>
        <v>283</v>
      </c>
      <c r="G11" s="14">
        <f t="shared" si="1"/>
        <v>6.5494098588289695E-2</v>
      </c>
    </row>
    <row r="12" spans="1:7" ht="18.75">
      <c r="A12" s="10" t="s">
        <v>19</v>
      </c>
      <c r="B12" s="18" t="s">
        <v>14</v>
      </c>
      <c r="C12" s="19" t="s">
        <v>10</v>
      </c>
      <c r="D12" s="20">
        <v>745</v>
      </c>
      <c r="E12" s="20">
        <v>727</v>
      </c>
      <c r="F12" s="13">
        <f t="shared" si="0"/>
        <v>18</v>
      </c>
      <c r="G12" s="14">
        <f t="shared" si="1"/>
        <v>2.4759284731774356E-2</v>
      </c>
    </row>
    <row r="13" spans="1:7" ht="18.75">
      <c r="A13" s="10" t="s">
        <v>20</v>
      </c>
      <c r="B13" s="18" t="s">
        <v>16</v>
      </c>
      <c r="C13" s="19" t="s">
        <v>10</v>
      </c>
      <c r="D13" s="20">
        <v>3859</v>
      </c>
      <c r="E13" s="20">
        <v>3594</v>
      </c>
      <c r="F13" s="13">
        <f t="shared" si="0"/>
        <v>265</v>
      </c>
      <c r="G13" s="14">
        <f t="shared" si="1"/>
        <v>7.373400111296613E-2</v>
      </c>
    </row>
    <row r="14" spans="1:7" ht="47.25">
      <c r="A14" s="10" t="s">
        <v>21</v>
      </c>
      <c r="B14" s="11" t="s">
        <v>22</v>
      </c>
      <c r="C14" s="9" t="s">
        <v>23</v>
      </c>
      <c r="D14" s="22">
        <f>D7/D17*100</f>
        <v>88.369419429009383</v>
      </c>
      <c r="E14" s="22">
        <f>E7/E17*100</f>
        <v>86.441693290734818</v>
      </c>
      <c r="F14" s="13">
        <f t="shared" si="0"/>
        <v>1.927726138274565</v>
      </c>
      <c r="G14" s="14">
        <f t="shared" si="1"/>
        <v>2.2300883576990227E-2</v>
      </c>
    </row>
    <row r="15" spans="1:7" ht="29.85" customHeight="1">
      <c r="A15" s="10" t="s">
        <v>24</v>
      </c>
      <c r="B15" s="23" t="s">
        <v>25</v>
      </c>
      <c r="C15" s="19" t="s">
        <v>23</v>
      </c>
      <c r="D15" s="24">
        <f>D8/D17*100</f>
        <v>0.15328607012837708</v>
      </c>
      <c r="E15" s="24">
        <f>E8/E17*100</f>
        <v>0.15974440894568689</v>
      </c>
      <c r="F15" s="13">
        <f t="shared" si="0"/>
        <v>-6.4583388173098111E-3</v>
      </c>
      <c r="G15" s="14">
        <f t="shared" si="1"/>
        <v>-4.0429200996359382E-2</v>
      </c>
    </row>
    <row r="16" spans="1:7" ht="27.6" customHeight="1">
      <c r="A16" s="10" t="s">
        <v>26</v>
      </c>
      <c r="B16" s="23" t="s">
        <v>27</v>
      </c>
      <c r="C16" s="19" t="s">
        <v>23</v>
      </c>
      <c r="D16" s="24">
        <f>D11/D17*100</f>
        <v>88.216133358881009</v>
      </c>
      <c r="E16" s="24">
        <f>E11/E17*100</f>
        <v>86.281948881789134</v>
      </c>
      <c r="F16" s="13">
        <f t="shared" si="0"/>
        <v>1.9341844770918755</v>
      </c>
      <c r="G16" s="14">
        <f t="shared" si="1"/>
        <v>2.2417023516029033E-2</v>
      </c>
    </row>
    <row r="17" spans="1:7" ht="31.5">
      <c r="A17" s="10" t="s">
        <v>28</v>
      </c>
      <c r="B17" s="11" t="s">
        <v>33</v>
      </c>
      <c r="C17" s="9" t="s">
        <v>10</v>
      </c>
      <c r="D17" s="20">
        <v>5219</v>
      </c>
      <c r="E17" s="20">
        <v>5008</v>
      </c>
      <c r="F17" s="13">
        <f t="shared" si="0"/>
        <v>211</v>
      </c>
      <c r="G17" s="14">
        <f t="shared" si="1"/>
        <v>4.2132587859424975E-2</v>
      </c>
    </row>
    <row r="18" spans="1:7" ht="47.25">
      <c r="A18" s="10" t="s">
        <v>30</v>
      </c>
      <c r="B18" s="11" t="s">
        <v>29</v>
      </c>
      <c r="C18" s="9" t="s">
        <v>10</v>
      </c>
      <c r="D18" s="22">
        <f>D7/D20*10000</f>
        <v>436.0033655073313</v>
      </c>
      <c r="E18" s="22">
        <f>E7/E20*10000</f>
        <v>412.82435177326602</v>
      </c>
      <c r="F18" s="13">
        <f t="shared" si="0"/>
        <v>23.179013734065279</v>
      </c>
      <c r="G18" s="14">
        <f t="shared" si="1"/>
        <v>5.6147399334610437E-2</v>
      </c>
    </row>
    <row r="19" spans="1:7" ht="47.25">
      <c r="A19" s="10" t="s">
        <v>32</v>
      </c>
      <c r="B19" s="11" t="s">
        <v>31</v>
      </c>
      <c r="C19" s="9" t="s">
        <v>10</v>
      </c>
      <c r="D19" s="22">
        <f>D7/D20*1000</f>
        <v>43.600336550733132</v>
      </c>
      <c r="E19" s="22">
        <f>E7/E20*1000</f>
        <v>41.282435177326605</v>
      </c>
      <c r="F19" s="13">
        <f t="shared" si="0"/>
        <v>2.3179013734065279</v>
      </c>
      <c r="G19" s="14">
        <f t="shared" si="1"/>
        <v>5.6147399334610437E-2</v>
      </c>
    </row>
    <row r="20" spans="1:7" ht="31.5">
      <c r="A20" s="10" t="s">
        <v>34</v>
      </c>
      <c r="B20" s="26" t="s">
        <v>41</v>
      </c>
      <c r="C20" s="9" t="s">
        <v>35</v>
      </c>
      <c r="D20" s="20">
        <v>105779</v>
      </c>
      <c r="E20" s="20">
        <v>104863</v>
      </c>
      <c r="F20" s="13">
        <f t="shared" si="0"/>
        <v>916</v>
      </c>
      <c r="G20" s="14">
        <f t="shared" si="1"/>
        <v>8.7352068889885448E-3</v>
      </c>
    </row>
    <row r="21" spans="1:7" ht="31.5">
      <c r="A21" s="10" t="s">
        <v>36</v>
      </c>
      <c r="B21" s="25" t="s">
        <v>47</v>
      </c>
      <c r="C21" s="9" t="s">
        <v>35</v>
      </c>
      <c r="D21" s="12">
        <f>D22+D25</f>
        <v>948</v>
      </c>
      <c r="E21" s="12">
        <f>E22+E25</f>
        <v>1154</v>
      </c>
      <c r="F21" s="13">
        <f t="shared" si="0"/>
        <v>-206</v>
      </c>
      <c r="G21" s="14">
        <f t="shared" si="1"/>
        <v>-0.17850953206239173</v>
      </c>
    </row>
    <row r="22" spans="1:7" ht="19.5">
      <c r="A22" s="10" t="s">
        <v>37</v>
      </c>
      <c r="B22" s="15" t="s">
        <v>48</v>
      </c>
      <c r="C22" s="16" t="s">
        <v>35</v>
      </c>
      <c r="D22" s="21">
        <f>D23+D24</f>
        <v>0</v>
      </c>
      <c r="E22" s="21">
        <f>E23+E24</f>
        <v>0</v>
      </c>
      <c r="F22" s="13">
        <f t="shared" si="0"/>
        <v>0</v>
      </c>
      <c r="G22" s="14"/>
    </row>
    <row r="23" spans="1:7" ht="18.75">
      <c r="A23" s="10" t="s">
        <v>49</v>
      </c>
      <c r="B23" s="18" t="s">
        <v>14</v>
      </c>
      <c r="C23" s="19" t="s">
        <v>35</v>
      </c>
      <c r="D23" s="20">
        <v>0</v>
      </c>
      <c r="E23" s="20">
        <v>0</v>
      </c>
      <c r="F23" s="13">
        <f t="shared" si="0"/>
        <v>0</v>
      </c>
      <c r="G23" s="14"/>
    </row>
    <row r="24" spans="1:7" ht="18.75">
      <c r="A24" s="10" t="s">
        <v>50</v>
      </c>
      <c r="B24" s="18" t="s">
        <v>16</v>
      </c>
      <c r="C24" s="19" t="s">
        <v>35</v>
      </c>
      <c r="D24" s="20">
        <v>0</v>
      </c>
      <c r="E24" s="20">
        <v>0</v>
      </c>
      <c r="F24" s="13">
        <f t="shared" si="0"/>
        <v>0</v>
      </c>
      <c r="G24" s="14"/>
    </row>
    <row r="25" spans="1:7" ht="24.75" customHeight="1">
      <c r="A25" s="10" t="s">
        <v>38</v>
      </c>
      <c r="B25" s="15" t="s">
        <v>51</v>
      </c>
      <c r="C25" s="16" t="s">
        <v>35</v>
      </c>
      <c r="D25" s="21">
        <f>D26+D27</f>
        <v>948</v>
      </c>
      <c r="E25" s="21">
        <f>E26+E27</f>
        <v>1154</v>
      </c>
      <c r="F25" s="13">
        <f t="shared" si="0"/>
        <v>-206</v>
      </c>
      <c r="G25" s="14">
        <f t="shared" si="1"/>
        <v>-0.17850953206239173</v>
      </c>
    </row>
    <row r="26" spans="1:7" ht="18.75">
      <c r="A26" s="10" t="s">
        <v>52</v>
      </c>
      <c r="B26" s="18" t="s">
        <v>14</v>
      </c>
      <c r="C26" s="19" t="s">
        <v>35</v>
      </c>
      <c r="D26" s="20">
        <v>70</v>
      </c>
      <c r="E26" s="20">
        <v>96</v>
      </c>
      <c r="F26" s="13">
        <f t="shared" si="0"/>
        <v>-26</v>
      </c>
      <c r="G26" s="14">
        <f t="shared" si="1"/>
        <v>-0.27083333333333337</v>
      </c>
    </row>
    <row r="27" spans="1:7" ht="27.75" customHeight="1">
      <c r="A27" s="10" t="s">
        <v>53</v>
      </c>
      <c r="B27" s="18" t="s">
        <v>16</v>
      </c>
      <c r="C27" s="19" t="s">
        <v>35</v>
      </c>
      <c r="D27" s="20">
        <v>878</v>
      </c>
      <c r="E27" s="20">
        <v>1058</v>
      </c>
      <c r="F27" s="13">
        <f t="shared" si="0"/>
        <v>-180</v>
      </c>
      <c r="G27" s="14">
        <f t="shared" si="1"/>
        <v>-0.1701323251417769</v>
      </c>
    </row>
    <row r="28" spans="1:7" ht="31.5">
      <c r="A28" s="10" t="s">
        <v>39</v>
      </c>
      <c r="B28" s="50" t="s">
        <v>54</v>
      </c>
      <c r="C28" s="19" t="s">
        <v>35</v>
      </c>
      <c r="D28" s="51">
        <f>D29+D30</f>
        <v>5001</v>
      </c>
      <c r="E28" s="51">
        <f>E29+E30</f>
        <v>5032</v>
      </c>
      <c r="F28" s="13">
        <f t="shared" si="0"/>
        <v>-31</v>
      </c>
      <c r="G28" s="14">
        <f t="shared" si="1"/>
        <v>-6.1605723370429244E-3</v>
      </c>
    </row>
    <row r="29" spans="1:7" ht="18.75">
      <c r="A29" s="10" t="s">
        <v>55</v>
      </c>
      <c r="B29" s="18" t="s">
        <v>56</v>
      </c>
      <c r="C29" s="19" t="s">
        <v>35</v>
      </c>
      <c r="D29" s="20">
        <v>954</v>
      </c>
      <c r="E29" s="20">
        <v>954</v>
      </c>
      <c r="F29" s="13">
        <f t="shared" si="0"/>
        <v>0</v>
      </c>
      <c r="G29" s="14">
        <f t="shared" si="1"/>
        <v>0</v>
      </c>
    </row>
    <row r="30" spans="1:7" ht="18.75">
      <c r="A30" s="10" t="s">
        <v>57</v>
      </c>
      <c r="B30" s="18" t="s">
        <v>58</v>
      </c>
      <c r="C30" s="19" t="s">
        <v>35</v>
      </c>
      <c r="D30" s="20">
        <v>4047</v>
      </c>
      <c r="E30" s="20">
        <v>4078</v>
      </c>
      <c r="F30" s="13">
        <f t="shared" si="0"/>
        <v>-31</v>
      </c>
      <c r="G30" s="14">
        <f t="shared" si="1"/>
        <v>-7.6017655713584986E-3</v>
      </c>
    </row>
    <row r="31" spans="1:7" ht="31.5">
      <c r="A31" s="10" t="s">
        <v>40</v>
      </c>
      <c r="B31" s="29" t="s">
        <v>42</v>
      </c>
      <c r="C31" s="30" t="s">
        <v>43</v>
      </c>
      <c r="D31" s="31">
        <v>5046616042</v>
      </c>
      <c r="E31" s="31">
        <v>4932309615.5</v>
      </c>
      <c r="F31" s="12">
        <f t="shared" si="0"/>
        <v>114306426.5</v>
      </c>
      <c r="G31" s="14">
        <f t="shared" si="1"/>
        <v>2.3175030647059724E-2</v>
      </c>
    </row>
    <row r="32" spans="1:7" ht="63">
      <c r="A32" s="10" t="s">
        <v>59</v>
      </c>
      <c r="B32" s="32" t="s">
        <v>44</v>
      </c>
      <c r="C32" s="30" t="s">
        <v>43</v>
      </c>
      <c r="D32" s="13">
        <f>D33+D34</f>
        <v>330000</v>
      </c>
      <c r="E32" s="12">
        <v>320000</v>
      </c>
      <c r="F32" s="13">
        <f t="shared" si="0"/>
        <v>10000</v>
      </c>
      <c r="G32" s="14">
        <f t="shared" si="1"/>
        <v>3.125E-2</v>
      </c>
    </row>
    <row r="33" spans="1:7" ht="47.25">
      <c r="A33" s="10" t="s">
        <v>60</v>
      </c>
      <c r="B33" s="33" t="s">
        <v>45</v>
      </c>
      <c r="C33" s="30" t="s">
        <v>43</v>
      </c>
      <c r="D33" s="28">
        <v>330000</v>
      </c>
      <c r="E33" s="34">
        <v>320000</v>
      </c>
      <c r="F33" s="13">
        <f t="shared" si="0"/>
        <v>10000</v>
      </c>
      <c r="G33" s="14">
        <f t="shared" si="1"/>
        <v>3.125E-2</v>
      </c>
    </row>
    <row r="34" spans="1:7" ht="31.5">
      <c r="A34" s="10" t="s">
        <v>61</v>
      </c>
      <c r="B34" s="33" t="s">
        <v>46</v>
      </c>
      <c r="C34" s="30" t="s">
        <v>43</v>
      </c>
      <c r="D34" s="27">
        <v>0</v>
      </c>
      <c r="E34" s="20">
        <v>0</v>
      </c>
      <c r="F34" s="13">
        <f t="shared" si="0"/>
        <v>0</v>
      </c>
      <c r="G34" s="14"/>
    </row>
    <row r="35" spans="1:7">
      <c r="B35" s="35"/>
      <c r="C35" s="36"/>
      <c r="D35" s="36"/>
      <c r="E35" s="36"/>
      <c r="F35" s="36"/>
      <c r="G35" s="36"/>
    </row>
    <row r="36" spans="1:7" ht="15.75">
      <c r="B36" s="37"/>
      <c r="C36" s="38"/>
      <c r="D36" s="39"/>
      <c r="E36" s="38"/>
      <c r="F36" s="40"/>
      <c r="G36" s="40"/>
    </row>
    <row r="37" spans="1:7">
      <c r="B37" s="41"/>
      <c r="C37" s="42"/>
      <c r="D37" s="43"/>
      <c r="E37" s="43"/>
      <c r="F37" s="44"/>
      <c r="G37" s="44"/>
    </row>
    <row r="38" spans="1:7">
      <c r="B38" s="41"/>
      <c r="C38" s="43"/>
      <c r="D38" s="43"/>
      <c r="E38" s="43"/>
      <c r="F38" s="43"/>
      <c r="G38" s="43"/>
    </row>
    <row r="39" spans="1:7">
      <c r="B39" s="41"/>
      <c r="C39" s="43"/>
      <c r="D39" s="43"/>
      <c r="E39" s="43"/>
      <c r="F39" s="43"/>
      <c r="G39" s="43"/>
    </row>
    <row r="40" spans="1:7">
      <c r="B40" s="45"/>
      <c r="C40" s="36"/>
      <c r="D40" s="36"/>
      <c r="E40" s="36"/>
      <c r="F40" s="36"/>
      <c r="G40" s="36"/>
    </row>
    <row r="41" spans="1:7" ht="15.75">
      <c r="B41" s="46"/>
      <c r="C41" s="46"/>
      <c r="D41" s="46"/>
      <c r="E41" s="46"/>
      <c r="F41" s="46"/>
      <c r="G41" s="46"/>
    </row>
    <row r="42" spans="1:7" ht="17.25" customHeight="1">
      <c r="B42" s="52"/>
      <c r="C42" s="52"/>
      <c r="D42" s="52"/>
      <c r="E42" s="52"/>
      <c r="F42" s="52"/>
      <c r="G42" s="47"/>
    </row>
    <row r="43" spans="1:7" ht="15.75">
      <c r="B43" s="48"/>
      <c r="C43" s="49"/>
      <c r="D43" s="49"/>
      <c r="E43" s="49"/>
      <c r="F43" s="49"/>
      <c r="G43" s="49"/>
    </row>
  </sheetData>
  <mergeCells count="5">
    <mergeCell ref="B42:F42"/>
    <mergeCell ref="E1:F1"/>
    <mergeCell ref="B3:F3"/>
    <mergeCell ref="B4:F4"/>
    <mergeCell ref="B5:F5"/>
  </mergeCells>
  <conditionalFormatting sqref="D9:E10 D23:E24 D13:E13 D26:E27 E12 D29:E30 D17:E17 D20:E20">
    <cfRule type="cellIs" dxfId="3" priority="2" operator="equal">
      <formula>'Приложение 2 V2'!J9</formula>
    </cfRule>
    <cfRule type="cellIs" dxfId="2" priority="3" operator="notBetween">
      <formula>'Приложение 2 V2'!J9-0.15</formula>
      <formula>'Приложение 2 V2'!J9+0.15</formula>
    </cfRule>
  </conditionalFormatting>
  <conditionalFormatting sqref="D12">
    <cfRule type="cellIs" dxfId="1" priority="4" operator="equal">
      <formula>'Приложение 2 V2'!J12</formula>
    </cfRule>
    <cfRule type="cellIs" dxfId="0" priority="5" operator="notBetween">
      <formula>'Приложение 2 V2'!J12 -0.15</formula>
      <formula>'Приложение 2 V2'!J12+0.15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270</cp:revision>
  <cp:lastPrinted>2026-01-21T12:07:55Z</cp:lastPrinted>
  <dcterms:created xsi:type="dcterms:W3CDTF">2017-01-20T15:44:22Z</dcterms:created>
  <dcterms:modified xsi:type="dcterms:W3CDTF">2026-01-22T07:27:33Z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